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/Downloads/To-do/shel claim/Claim filing on IBBI/"/>
    </mc:Choice>
  </mc:AlternateContent>
  <xr:revisionPtr revIDLastSave="0" documentId="13_ncr:1_{A8081FE8-9083-0A43-9AD3-9B00007D3E58}" xr6:coauthVersionLast="47" xr6:coauthVersionMax="47" xr10:uidLastSave="{00000000-0000-0000-0000-000000000000}"/>
  <bookViews>
    <workbookView xWindow="0" yWindow="500" windowWidth="28800" windowHeight="16040" xr2:uid="{02F206E7-E245-4225-9367-51537A7B2AD5}"/>
  </bookViews>
  <sheets>
    <sheet name="Sheet1" sheetId="1" r:id="rId1"/>
    <sheet name="Sheet2" sheetId="2" r:id="rId2"/>
  </sheets>
  <externalReferences>
    <externalReference r:id="rId3"/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8" i="1"/>
  <c r="B7" i="2"/>
  <c r="B6" i="2"/>
  <c r="B5" i="2"/>
  <c r="B4" i="2"/>
  <c r="B3" i="2"/>
  <c r="B2" i="2"/>
  <c r="O9" i="1" l="1"/>
  <c r="O28" i="1" s="1"/>
  <c r="N28" i="1"/>
  <c r="G28" i="1"/>
  <c r="F28" i="1"/>
  <c r="O23" i="1"/>
  <c r="O22" i="1"/>
</calcChain>
</file>

<file path=xl/sharedStrings.xml><?xml version="1.0" encoding="utf-8"?>
<sst xmlns="http://schemas.openxmlformats.org/spreadsheetml/2006/main" count="210" uniqueCount="57">
  <si>
    <t>Amount in INR</t>
  </si>
  <si>
    <t>SI. No.</t>
  </si>
  <si>
    <t>Details of claim received</t>
  </si>
  <si>
    <t>Details of claim admitted</t>
  </si>
  <si>
    <t>Amount of contingent claim</t>
  </si>
  <si>
    <t>Amount of any mutual dues, that may be set off</t>
  </si>
  <si>
    <t>Amount of claim rejected</t>
  </si>
  <si>
    <t>Amount of claim under verification</t>
  </si>
  <si>
    <t>Remarks, if any</t>
  </si>
  <si>
    <t>Amount claimed</t>
  </si>
  <si>
    <t>Amount of claim admitted</t>
  </si>
  <si>
    <t>Nature of claim</t>
  </si>
  <si>
    <t>Amount covered by lien or attachment pending disposal</t>
  </si>
  <si>
    <t>Whether lien / attachment removed? (Yes/No)</t>
  </si>
  <si>
    <t>% share in total amount of claims admitted</t>
  </si>
  <si>
    <t>NA</t>
  </si>
  <si>
    <t>List of operational creditors (Government Dues)</t>
  </si>
  <si>
    <t>Annexure - 5</t>
  </si>
  <si>
    <t>Department</t>
  </si>
  <si>
    <t>Government</t>
  </si>
  <si>
    <t>Identification No.</t>
  </si>
  <si>
    <t xml:space="preserve">Date of Receipt </t>
  </si>
  <si>
    <t xml:space="preserve">Details of claim received </t>
  </si>
  <si>
    <t>Name of the Corporate Debtor: Sunil Hitech Engineers Limited</t>
  </si>
  <si>
    <t>Date of commencement of Liquidation: 25th June 2019</t>
  </si>
  <si>
    <t>Maharashtra</t>
  </si>
  <si>
    <t>Karnataka</t>
  </si>
  <si>
    <t>Madhya Pradesh</t>
  </si>
  <si>
    <t>Directorate General of Goods and Service Tax</t>
  </si>
  <si>
    <t>Income Tax Department</t>
  </si>
  <si>
    <t>Assistant Commissioner Central Goods and Sales Tax</t>
  </si>
  <si>
    <t>SV Kahane Maharashtra (GST)</t>
  </si>
  <si>
    <t>Commercial Tax Officer VAT Department (Year 14-15)(KVAT)</t>
  </si>
  <si>
    <t>Commercial Tax Officer VAT Department (Year 14-15)(KTEG)</t>
  </si>
  <si>
    <t>Commercial Tax Officer VAT Department (Year 13-14)(KVAT)</t>
  </si>
  <si>
    <t>Commercial Tax Officer VAT Department (Year 13-14)(KTEG)</t>
  </si>
  <si>
    <t>Commerical Tax Officer VAT Department</t>
  </si>
  <si>
    <t>Deputy Commissioner of Central Goods and Sales Tax and Customs</t>
  </si>
  <si>
    <t>Assistant Commissioner of Customs</t>
  </si>
  <si>
    <t>Department of Excise and Customs</t>
  </si>
  <si>
    <t>Punjab</t>
  </si>
  <si>
    <t>The Government of Tamil Nadu Represented by Selvi. L. Praveena</t>
  </si>
  <si>
    <t>EPFO</t>
  </si>
  <si>
    <t>Assistant commiissioner of CGST - Service Tax</t>
  </si>
  <si>
    <t>Assistant commiissioner of CGST Mumbai</t>
  </si>
  <si>
    <t>Assistant commiissioner of CGST</t>
  </si>
  <si>
    <t>Tamil Nadu</t>
  </si>
  <si>
    <t>Office of commercial tax</t>
  </si>
  <si>
    <t>Secured FC</t>
  </si>
  <si>
    <t xml:space="preserve">UFC </t>
  </si>
  <si>
    <t>OC</t>
  </si>
  <si>
    <t xml:space="preserve">GVT </t>
  </si>
  <si>
    <t xml:space="preserve">EMPLoyees </t>
  </si>
  <si>
    <t>Employee State Insurance Corporation</t>
  </si>
  <si>
    <t>25 march2 21</t>
  </si>
  <si>
    <t>List of stakeholders as on: 3 may 2024</t>
  </si>
  <si>
    <t xml:space="preserve">aDMTTED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</si>
</sst>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10" fontId="2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165" fontId="2" fillId="0" borderId="1" xfId="2" applyNumberFormat="1" applyFont="1" applyBorder="1" applyAlignment="1">
      <alignment horizontal="center" vertical="top"/>
    </xf>
    <xf numFmtId="0" fontId="2" fillId="0" borderId="0" xfId="0" applyFont="1"/>
    <xf numFmtId="0" fontId="2" fillId="0" borderId="1" xfId="0" applyFont="1" applyBorder="1" applyAlignment="1">
      <alignment horizontal="left" vertical="top" wrapText="1"/>
    </xf>
    <xf numFmtId="164" fontId="2" fillId="0" borderId="1" xfId="2" applyFont="1" applyBorder="1" applyAlignment="1">
      <alignment horizontal="center" vertical="top"/>
    </xf>
    <xf numFmtId="14" fontId="1" fillId="0" borderId="0" xfId="0" applyNumberFormat="1" applyFont="1"/>
    <xf numFmtId="14" fontId="1" fillId="0" borderId="0" xfId="0" applyNumberFormat="1" applyFont="1" applyAlignment="1">
      <alignment horizontal="left"/>
    </xf>
    <xf numFmtId="14" fontId="1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/>
    </xf>
    <xf numFmtId="14" fontId="0" fillId="0" borderId="0" xfId="0" applyNumberFormat="1"/>
    <xf numFmtId="165" fontId="4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0" fontId="2" fillId="0" borderId="1" xfId="1" applyNumberFormat="1" applyFont="1" applyBorder="1" applyAlignment="1">
      <alignment horizontal="center" vertical="top"/>
    </xf>
    <xf numFmtId="165" fontId="0" fillId="0" borderId="0" xfId="2" applyNumberFormat="1" applyFont="1"/>
    <xf numFmtId="165" fontId="4" fillId="0" borderId="0" xfId="2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0" fillId="0" borderId="0" xfId="0" applyNumberFormat="1"/>
  </cellXfs>
  <cellStyles count="3">
    <cellStyle name="Comma" xfId="2" builtinId="3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pple/Downloads/To-do/shel%20claim/Claim%20filing%20on%20IBBI/Annexure%201%20Secured%20FC.xlsx" TargetMode="External"/><Relationship Id="rId1" Type="http://schemas.openxmlformats.org/officeDocument/2006/relationships/externalLinkPath" Target="Annexure%201%20Secured%20FC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pple/Downloads/To-do/shel%20claim/Claim%20filing%20on%20IBBI/Annexure%202%20Unsecured%20FC.xlsx" TargetMode="External"/><Relationship Id="rId1" Type="http://schemas.openxmlformats.org/officeDocument/2006/relationships/externalLinkPath" Target="Annexure%202%20Unsecured%20FC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pple/Downloads/To-do/shel%20claim/Claim%20filing%20on%20IBBI/Annexure%206%20Other%20OC.xlsx" TargetMode="External"/><Relationship Id="rId1" Type="http://schemas.openxmlformats.org/officeDocument/2006/relationships/externalLinkPath" Target="Annexure%206%20Other%20OC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pple/Downloads/To-do/shel%20claim/Claim%20filing%20on%20IBBI/Annexure%204%20Employees.xlsx" TargetMode="External"/><Relationship Id="rId1" Type="http://schemas.openxmlformats.org/officeDocument/2006/relationships/externalLinkPath" Target="Annexure%204%20Employe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1">
          <cell r="E31">
            <v>20383697278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2">
          <cell r="E12">
            <v>726295776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523">
          <cell r="E523">
            <v>998731203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>
        <row r="1104">
          <cell r="F1104">
            <v>87213429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5529C-061F-4330-9270-6177430D8418}">
  <dimension ref="A1:P28"/>
  <sheetViews>
    <sheetView tabSelected="1" topLeftCell="A8" workbookViewId="0">
      <selection activeCell="K8" sqref="K8:K27"/>
    </sheetView>
  </sheetViews>
  <sheetFormatPr baseColWidth="10" defaultColWidth="8.83203125" defaultRowHeight="15" x14ac:dyDescent="0.2"/>
  <cols>
    <col min="1" max="1" width="7.5" bestFit="1" customWidth="1"/>
    <col min="2" max="2" width="28.5" bestFit="1" customWidth="1"/>
    <col min="3" max="3" width="15.5" bestFit="1" customWidth="1"/>
    <col min="4" max="4" width="13.5" bestFit="1" customWidth="1"/>
    <col min="5" max="5" width="11.33203125" style="19" customWidth="1"/>
    <col min="6" max="7" width="16.33203125" bestFit="1" customWidth="1"/>
    <col min="8" max="8" width="9.6640625" bestFit="1" customWidth="1"/>
    <col min="9" max="9" width="10.5" bestFit="1" customWidth="1"/>
    <col min="10" max="10" width="13.33203125" bestFit="1" customWidth="1"/>
    <col min="11" max="11" width="8.83203125" style="32"/>
    <col min="12" max="12" width="11.6640625" customWidth="1"/>
    <col min="13" max="13" width="13.6640625" customWidth="1"/>
    <col min="14" max="14" width="15.33203125" customWidth="1"/>
    <col min="15" max="15" width="18.83203125" customWidth="1"/>
    <col min="16" max="16" width="15.6640625" bestFit="1" customWidth="1"/>
  </cols>
  <sheetData>
    <row r="1" spans="1:16" x14ac:dyDescent="0.2">
      <c r="A1" s="1"/>
      <c r="B1" s="1"/>
      <c r="C1" s="1"/>
      <c r="D1" s="1"/>
      <c r="E1" s="15"/>
      <c r="F1" s="21" t="s">
        <v>17</v>
      </c>
      <c r="G1" s="21"/>
      <c r="H1" s="2"/>
      <c r="I1" s="2"/>
      <c r="J1" s="1"/>
      <c r="K1" s="29"/>
      <c r="L1" s="1"/>
      <c r="M1" s="1"/>
      <c r="N1" s="1"/>
      <c r="O1" s="1"/>
    </row>
    <row r="2" spans="1:16" s="12" customFormat="1" ht="14" customHeight="1" x14ac:dyDescent="0.15">
      <c r="A2" s="1" t="s">
        <v>23</v>
      </c>
      <c r="B2" s="1"/>
      <c r="C2" s="1"/>
      <c r="D2" s="1"/>
      <c r="E2" s="15" t="s">
        <v>24</v>
      </c>
      <c r="F2" s="1"/>
      <c r="G2" s="1"/>
      <c r="J2" s="21" t="s">
        <v>55</v>
      </c>
      <c r="K2" s="21"/>
      <c r="L2" s="21"/>
      <c r="M2" s="21"/>
      <c r="N2" s="21"/>
      <c r="O2" s="2"/>
    </row>
    <row r="3" spans="1:16" x14ac:dyDescent="0.2">
      <c r="A3" s="3"/>
      <c r="B3" s="3"/>
      <c r="C3" s="3"/>
      <c r="D3" s="3"/>
      <c r="E3" s="16"/>
      <c r="F3" s="3"/>
      <c r="G3" s="3"/>
      <c r="H3" s="3"/>
      <c r="I3" s="3"/>
      <c r="J3" s="1"/>
      <c r="K3" s="30"/>
      <c r="L3" s="2"/>
      <c r="M3" s="2"/>
      <c r="N3" s="2"/>
      <c r="O3" s="2"/>
    </row>
    <row r="4" spans="1:16" x14ac:dyDescent="0.2">
      <c r="A4" s="1"/>
      <c r="B4" s="1"/>
      <c r="C4" s="21" t="s">
        <v>16</v>
      </c>
      <c r="D4" s="21"/>
      <c r="E4" s="21"/>
      <c r="F4" s="21"/>
      <c r="G4" s="21"/>
      <c r="H4" s="21"/>
      <c r="I4" s="21"/>
      <c r="J4" s="21"/>
      <c r="K4" s="21"/>
      <c r="L4" s="1"/>
      <c r="M4" s="1"/>
      <c r="N4" s="1"/>
      <c r="O4" s="1"/>
    </row>
    <row r="5" spans="1:16" x14ac:dyDescent="0.2">
      <c r="A5" s="1"/>
      <c r="B5" s="1"/>
      <c r="C5" s="1"/>
      <c r="D5" s="1"/>
      <c r="E5" s="15"/>
      <c r="F5" s="1"/>
      <c r="G5" s="1"/>
      <c r="H5" s="1"/>
      <c r="I5" s="1"/>
      <c r="J5" s="1"/>
      <c r="K5" s="29"/>
      <c r="L5" s="1"/>
      <c r="M5" s="1"/>
      <c r="N5" s="21" t="s">
        <v>0</v>
      </c>
      <c r="O5" s="21"/>
    </row>
    <row r="6" spans="1:16" x14ac:dyDescent="0.2">
      <c r="A6" s="22" t="s">
        <v>1</v>
      </c>
      <c r="B6" s="23" t="s">
        <v>2</v>
      </c>
      <c r="C6" s="24"/>
      <c r="D6" s="25"/>
      <c r="E6" s="23" t="s">
        <v>22</v>
      </c>
      <c r="F6" s="25"/>
      <c r="G6" s="23" t="s">
        <v>3</v>
      </c>
      <c r="H6" s="24"/>
      <c r="I6" s="24"/>
      <c r="J6" s="24"/>
      <c r="K6" s="25"/>
      <c r="L6" s="22" t="s">
        <v>4</v>
      </c>
      <c r="M6" s="22" t="s">
        <v>5</v>
      </c>
      <c r="N6" s="22" t="s">
        <v>6</v>
      </c>
      <c r="O6" s="22" t="s">
        <v>7</v>
      </c>
      <c r="P6" s="22" t="s">
        <v>8</v>
      </c>
    </row>
    <row r="7" spans="1:16" ht="90" x14ac:dyDescent="0.2">
      <c r="A7" s="22"/>
      <c r="B7" s="10" t="s">
        <v>18</v>
      </c>
      <c r="C7" s="9" t="s">
        <v>19</v>
      </c>
      <c r="D7" s="4" t="s">
        <v>20</v>
      </c>
      <c r="E7" s="17" t="s">
        <v>21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31" t="s">
        <v>14</v>
      </c>
      <c r="L7" s="22"/>
      <c r="M7" s="22"/>
      <c r="N7" s="22"/>
      <c r="O7" s="22"/>
      <c r="P7" s="22"/>
    </row>
    <row r="8" spans="1:16" ht="30" x14ac:dyDescent="0.2">
      <c r="A8" s="5">
        <v>1</v>
      </c>
      <c r="B8" s="13" t="s">
        <v>30</v>
      </c>
      <c r="C8" s="5" t="s">
        <v>25</v>
      </c>
      <c r="D8" s="6" t="s">
        <v>15</v>
      </c>
      <c r="E8" s="18">
        <v>43952</v>
      </c>
      <c r="F8" s="7">
        <v>430989637</v>
      </c>
      <c r="G8" s="7">
        <v>46366080</v>
      </c>
      <c r="H8" s="7" t="s">
        <v>15</v>
      </c>
      <c r="I8" s="7" t="s">
        <v>15</v>
      </c>
      <c r="J8" s="8" t="s">
        <v>15</v>
      </c>
      <c r="K8" s="26">
        <f>G8/Sheet2!$B$7</f>
        <v>1.9925665082659587E-3</v>
      </c>
      <c r="L8" s="5" t="s">
        <v>15</v>
      </c>
      <c r="M8" s="5" t="s">
        <v>15</v>
      </c>
      <c r="N8" s="7">
        <v>384623557</v>
      </c>
      <c r="O8" s="5">
        <v>0</v>
      </c>
      <c r="P8" s="5" t="s">
        <v>15</v>
      </c>
    </row>
    <row r="9" spans="1:16" x14ac:dyDescent="0.2">
      <c r="A9" s="5">
        <v>2</v>
      </c>
      <c r="B9" s="13" t="s">
        <v>31</v>
      </c>
      <c r="C9" s="5" t="s">
        <v>25</v>
      </c>
      <c r="D9" s="6" t="s">
        <v>15</v>
      </c>
      <c r="E9" s="18">
        <v>44089</v>
      </c>
      <c r="F9" s="7">
        <v>841628942</v>
      </c>
      <c r="G9" s="7">
        <v>589315377</v>
      </c>
      <c r="H9" s="7" t="s">
        <v>15</v>
      </c>
      <c r="I9" s="7" t="s">
        <v>15</v>
      </c>
      <c r="J9" s="8" t="s">
        <v>15</v>
      </c>
      <c r="K9" s="26">
        <f>G9/Sheet2!$B$7</f>
        <v>2.5325627765304445E-2</v>
      </c>
      <c r="L9" s="5" t="s">
        <v>15</v>
      </c>
      <c r="M9" s="5" t="s">
        <v>15</v>
      </c>
      <c r="N9" s="7">
        <v>49375000</v>
      </c>
      <c r="O9" s="7">
        <f>F9-G9-N9</f>
        <v>202938565</v>
      </c>
      <c r="P9" s="5" t="s">
        <v>15</v>
      </c>
    </row>
    <row r="10" spans="1:16" ht="30" x14ac:dyDescent="0.2">
      <c r="A10" s="5">
        <v>3</v>
      </c>
      <c r="B10" s="13" t="s">
        <v>32</v>
      </c>
      <c r="C10" s="5" t="s">
        <v>26</v>
      </c>
      <c r="D10" s="6" t="s">
        <v>15</v>
      </c>
      <c r="E10" s="18">
        <v>43734</v>
      </c>
      <c r="F10" s="7">
        <v>1127124</v>
      </c>
      <c r="G10" s="7">
        <v>1127124</v>
      </c>
      <c r="H10" s="7" t="s">
        <v>15</v>
      </c>
      <c r="I10" s="7" t="s">
        <v>15</v>
      </c>
      <c r="J10" s="8" t="s">
        <v>15</v>
      </c>
      <c r="K10" s="26">
        <f>G10/Sheet2!$B$7</f>
        <v>4.8437770306714747E-5</v>
      </c>
      <c r="L10" s="5" t="s">
        <v>15</v>
      </c>
      <c r="M10" s="5" t="s">
        <v>15</v>
      </c>
      <c r="N10" s="7">
        <v>0</v>
      </c>
      <c r="O10" s="5">
        <v>0</v>
      </c>
      <c r="P10" s="5" t="s">
        <v>15</v>
      </c>
    </row>
    <row r="11" spans="1:16" ht="30" x14ac:dyDescent="0.2">
      <c r="A11" s="5">
        <v>4</v>
      </c>
      <c r="B11" s="13" t="s">
        <v>33</v>
      </c>
      <c r="C11" s="5" t="s">
        <v>26</v>
      </c>
      <c r="D11" s="6" t="s">
        <v>15</v>
      </c>
      <c r="E11" s="18">
        <v>43734</v>
      </c>
      <c r="F11" s="7">
        <v>183492</v>
      </c>
      <c r="G11" s="7">
        <v>0</v>
      </c>
      <c r="H11" s="7" t="s">
        <v>15</v>
      </c>
      <c r="I11" s="7" t="s">
        <v>15</v>
      </c>
      <c r="J11" s="8" t="s">
        <v>15</v>
      </c>
      <c r="K11" s="26">
        <f>G11/Sheet2!$B$7</f>
        <v>0</v>
      </c>
      <c r="L11" s="5" t="s">
        <v>15</v>
      </c>
      <c r="M11" s="5" t="s">
        <v>15</v>
      </c>
      <c r="N11" s="7">
        <v>0</v>
      </c>
      <c r="O11" s="7">
        <v>183492</v>
      </c>
      <c r="P11" s="5" t="s">
        <v>15</v>
      </c>
    </row>
    <row r="12" spans="1:16" ht="30" x14ac:dyDescent="0.2">
      <c r="A12" s="5">
        <v>5</v>
      </c>
      <c r="B12" s="13" t="s">
        <v>34</v>
      </c>
      <c r="C12" s="5" t="s">
        <v>26</v>
      </c>
      <c r="D12" s="6" t="s">
        <v>15</v>
      </c>
      <c r="E12" s="18">
        <v>43734</v>
      </c>
      <c r="F12" s="7">
        <v>1621189</v>
      </c>
      <c r="G12" s="7">
        <v>1621189</v>
      </c>
      <c r="H12" s="7" t="s">
        <v>15</v>
      </c>
      <c r="I12" s="7" t="s">
        <v>15</v>
      </c>
      <c r="J12" s="8" t="s">
        <v>15</v>
      </c>
      <c r="K12" s="26">
        <f>G12/Sheet2!$B$7</f>
        <v>6.9670045536935227E-5</v>
      </c>
      <c r="L12" s="5" t="s">
        <v>15</v>
      </c>
      <c r="M12" s="5" t="s">
        <v>15</v>
      </c>
      <c r="N12" s="7">
        <v>0</v>
      </c>
      <c r="O12" s="14">
        <v>0</v>
      </c>
      <c r="P12" s="5" t="s">
        <v>15</v>
      </c>
    </row>
    <row r="13" spans="1:16" ht="30" x14ac:dyDescent="0.2">
      <c r="A13" s="5">
        <v>6</v>
      </c>
      <c r="B13" s="13" t="s">
        <v>35</v>
      </c>
      <c r="C13" s="5" t="s">
        <v>26</v>
      </c>
      <c r="D13" s="6" t="s">
        <v>15</v>
      </c>
      <c r="E13" s="18">
        <v>43734</v>
      </c>
      <c r="F13" s="7">
        <v>124704</v>
      </c>
      <c r="G13" s="7">
        <v>0</v>
      </c>
      <c r="H13" s="7" t="s">
        <v>15</v>
      </c>
      <c r="I13" s="7" t="s">
        <v>15</v>
      </c>
      <c r="J13" s="8" t="s">
        <v>15</v>
      </c>
      <c r="K13" s="26">
        <f>G13/Sheet2!$B$7</f>
        <v>0</v>
      </c>
      <c r="L13" s="5" t="s">
        <v>15</v>
      </c>
      <c r="M13" s="5" t="s">
        <v>15</v>
      </c>
      <c r="N13" s="7">
        <v>124704</v>
      </c>
      <c r="O13" s="14">
        <v>0</v>
      </c>
      <c r="P13" s="5" t="s">
        <v>15</v>
      </c>
    </row>
    <row r="14" spans="1:16" ht="30" x14ac:dyDescent="0.2">
      <c r="A14" s="5">
        <v>7</v>
      </c>
      <c r="B14" s="13" t="s">
        <v>53</v>
      </c>
      <c r="C14" s="5" t="s">
        <v>25</v>
      </c>
      <c r="D14" s="6" t="s">
        <v>15</v>
      </c>
      <c r="E14" s="18">
        <v>44005</v>
      </c>
      <c r="F14" s="7">
        <v>820131</v>
      </c>
      <c r="G14" s="7">
        <v>0</v>
      </c>
      <c r="H14" s="7" t="s">
        <v>15</v>
      </c>
      <c r="I14" s="7" t="s">
        <v>15</v>
      </c>
      <c r="J14" s="8" t="s">
        <v>15</v>
      </c>
      <c r="K14" s="26">
        <f>G14/Sheet2!$B$7</f>
        <v>0</v>
      </c>
      <c r="L14" s="5" t="s">
        <v>15</v>
      </c>
      <c r="M14" s="5" t="s">
        <v>15</v>
      </c>
      <c r="N14" s="7">
        <v>0</v>
      </c>
      <c r="O14" s="11">
        <v>820131</v>
      </c>
      <c r="P14" s="5" t="s">
        <v>15</v>
      </c>
    </row>
    <row r="15" spans="1:16" ht="30" x14ac:dyDescent="0.2">
      <c r="A15" s="5">
        <v>8</v>
      </c>
      <c r="B15" s="13" t="s">
        <v>36</v>
      </c>
      <c r="C15" s="5" t="s">
        <v>27</v>
      </c>
      <c r="D15" s="6" t="s">
        <v>15</v>
      </c>
      <c r="E15" s="18">
        <v>43977</v>
      </c>
      <c r="F15" s="7">
        <v>12913748</v>
      </c>
      <c r="G15" s="7">
        <v>12913748</v>
      </c>
      <c r="H15" s="7" t="s">
        <v>15</v>
      </c>
      <c r="I15" s="7" t="s">
        <v>15</v>
      </c>
      <c r="J15" s="8" t="s">
        <v>15</v>
      </c>
      <c r="K15" s="26">
        <f>G15/Sheet2!$B$7</f>
        <v>5.5496392537360305E-4</v>
      </c>
      <c r="L15" s="5" t="s">
        <v>15</v>
      </c>
      <c r="M15" s="5" t="s">
        <v>15</v>
      </c>
      <c r="N15" s="7">
        <v>0</v>
      </c>
      <c r="O15" s="14">
        <v>0</v>
      </c>
      <c r="P15" s="5" t="s">
        <v>15</v>
      </c>
    </row>
    <row r="16" spans="1:16" ht="30" x14ac:dyDescent="0.2">
      <c r="A16" s="5">
        <v>9</v>
      </c>
      <c r="B16" s="13" t="s">
        <v>28</v>
      </c>
      <c r="C16" s="5" t="s">
        <v>15</v>
      </c>
      <c r="D16" s="6" t="s">
        <v>15</v>
      </c>
      <c r="E16" s="18">
        <v>44363</v>
      </c>
      <c r="F16" s="7">
        <v>5819997149</v>
      </c>
      <c r="G16" s="7">
        <v>0</v>
      </c>
      <c r="H16" s="7" t="s">
        <v>15</v>
      </c>
      <c r="I16" s="7" t="s">
        <v>15</v>
      </c>
      <c r="J16" s="8" t="s">
        <v>15</v>
      </c>
      <c r="K16" s="26">
        <f>G16/Sheet2!$B$7</f>
        <v>0</v>
      </c>
      <c r="L16" s="5" t="s">
        <v>15</v>
      </c>
      <c r="M16" s="5" t="s">
        <v>15</v>
      </c>
      <c r="N16" s="14">
        <v>0</v>
      </c>
      <c r="O16" s="11">
        <v>5819997149</v>
      </c>
      <c r="P16" s="5" t="s">
        <v>15</v>
      </c>
    </row>
    <row r="17" spans="1:16" x14ac:dyDescent="0.2">
      <c r="A17" s="5">
        <v>10</v>
      </c>
      <c r="B17" s="13" t="s">
        <v>29</v>
      </c>
      <c r="C17" s="5" t="s">
        <v>15</v>
      </c>
      <c r="D17" s="6" t="s">
        <v>15</v>
      </c>
      <c r="E17" s="18" t="s">
        <v>54</v>
      </c>
      <c r="F17" s="7">
        <v>3245733</v>
      </c>
      <c r="G17" s="7">
        <v>0</v>
      </c>
      <c r="H17" s="7" t="s">
        <v>15</v>
      </c>
      <c r="I17" s="7" t="s">
        <v>15</v>
      </c>
      <c r="J17" s="8" t="s">
        <v>15</v>
      </c>
      <c r="K17" s="26">
        <f>G17/Sheet2!$B$7</f>
        <v>0</v>
      </c>
      <c r="L17" s="5" t="s">
        <v>15</v>
      </c>
      <c r="M17" s="5" t="s">
        <v>15</v>
      </c>
      <c r="N17" s="7">
        <v>0</v>
      </c>
      <c r="O17" s="11">
        <v>3245733</v>
      </c>
      <c r="P17" s="5" t="s">
        <v>15</v>
      </c>
    </row>
    <row r="18" spans="1:16" ht="30" x14ac:dyDescent="0.2">
      <c r="A18" s="5">
        <v>11</v>
      </c>
      <c r="B18" s="13" t="s">
        <v>37</v>
      </c>
      <c r="C18" s="5" t="s">
        <v>25</v>
      </c>
      <c r="D18" s="6" t="s">
        <v>15</v>
      </c>
      <c r="E18" s="18">
        <v>44088</v>
      </c>
      <c r="F18" s="7">
        <v>143027130</v>
      </c>
      <c r="G18" s="7">
        <v>0</v>
      </c>
      <c r="H18" s="7" t="s">
        <v>15</v>
      </c>
      <c r="I18" s="7" t="s">
        <v>15</v>
      </c>
      <c r="J18" s="8" t="s">
        <v>15</v>
      </c>
      <c r="K18" s="26">
        <f>G18/Sheet2!$B$7</f>
        <v>0</v>
      </c>
      <c r="L18" s="5" t="s">
        <v>15</v>
      </c>
      <c r="M18" s="5" t="s">
        <v>15</v>
      </c>
      <c r="N18" s="11">
        <v>0</v>
      </c>
      <c r="O18" s="11">
        <v>143027130</v>
      </c>
      <c r="P18" s="5" t="s">
        <v>15</v>
      </c>
    </row>
    <row r="19" spans="1:16" ht="30" x14ac:dyDescent="0.2">
      <c r="A19" s="5">
        <v>12</v>
      </c>
      <c r="B19" s="13" t="s">
        <v>38</v>
      </c>
      <c r="C19" s="5" t="s">
        <v>15</v>
      </c>
      <c r="D19" s="6" t="s">
        <v>15</v>
      </c>
      <c r="E19" s="18">
        <v>44067</v>
      </c>
      <c r="F19" s="7">
        <v>74338012</v>
      </c>
      <c r="G19" s="7">
        <v>0</v>
      </c>
      <c r="H19" s="7" t="s">
        <v>15</v>
      </c>
      <c r="I19" s="7" t="s">
        <v>15</v>
      </c>
      <c r="J19" s="8" t="s">
        <v>15</v>
      </c>
      <c r="K19" s="26">
        <f>G19/Sheet2!$B$7</f>
        <v>0</v>
      </c>
      <c r="L19" s="5" t="s">
        <v>15</v>
      </c>
      <c r="M19" s="5" t="s">
        <v>15</v>
      </c>
      <c r="N19" s="7">
        <v>74338012</v>
      </c>
      <c r="O19" s="14">
        <v>0</v>
      </c>
      <c r="P19" s="5" t="s">
        <v>15</v>
      </c>
    </row>
    <row r="20" spans="1:16" ht="30" x14ac:dyDescent="0.2">
      <c r="A20" s="5">
        <v>13</v>
      </c>
      <c r="B20" s="13" t="s">
        <v>39</v>
      </c>
      <c r="C20" s="5" t="s">
        <v>40</v>
      </c>
      <c r="D20" s="6" t="s">
        <v>15</v>
      </c>
      <c r="E20" s="18">
        <v>44487</v>
      </c>
      <c r="F20" s="7">
        <v>8099319</v>
      </c>
      <c r="G20" s="7">
        <v>0</v>
      </c>
      <c r="H20" s="7" t="s">
        <v>15</v>
      </c>
      <c r="I20" s="7" t="s">
        <v>15</v>
      </c>
      <c r="J20" s="8" t="s">
        <v>15</v>
      </c>
      <c r="K20" s="26">
        <f>G20/Sheet2!$B$7</f>
        <v>0</v>
      </c>
      <c r="L20" s="5" t="s">
        <v>15</v>
      </c>
      <c r="M20" s="5" t="s">
        <v>15</v>
      </c>
      <c r="N20" s="14">
        <v>0</v>
      </c>
      <c r="O20" s="11">
        <v>8099319</v>
      </c>
      <c r="P20" s="5" t="s">
        <v>15</v>
      </c>
    </row>
    <row r="21" spans="1:16" ht="30" x14ac:dyDescent="0.2">
      <c r="A21" s="5">
        <v>14</v>
      </c>
      <c r="B21" s="13" t="s">
        <v>41</v>
      </c>
      <c r="C21" s="5" t="s">
        <v>46</v>
      </c>
      <c r="D21" s="6" t="s">
        <v>15</v>
      </c>
      <c r="E21" s="18">
        <v>44921</v>
      </c>
      <c r="F21" s="7">
        <v>19245997</v>
      </c>
      <c r="G21" s="7">
        <v>19245997</v>
      </c>
      <c r="H21" s="7" t="s">
        <v>15</v>
      </c>
      <c r="I21" s="7" t="s">
        <v>15</v>
      </c>
      <c r="J21" s="8" t="s">
        <v>15</v>
      </c>
      <c r="K21" s="26">
        <f>G21/Sheet2!$B$7</f>
        <v>8.2709017109893954E-4</v>
      </c>
      <c r="L21" s="5" t="s">
        <v>15</v>
      </c>
      <c r="M21" s="5" t="s">
        <v>15</v>
      </c>
      <c r="N21" s="14">
        <v>0</v>
      </c>
      <c r="O21" s="14">
        <v>0</v>
      </c>
      <c r="P21" s="5" t="s">
        <v>15</v>
      </c>
    </row>
    <row r="22" spans="1:16" x14ac:dyDescent="0.2">
      <c r="A22" s="5">
        <v>15</v>
      </c>
      <c r="B22" s="13" t="s">
        <v>47</v>
      </c>
      <c r="C22" s="5"/>
      <c r="D22" s="6" t="s">
        <v>15</v>
      </c>
      <c r="E22" s="18">
        <v>45132</v>
      </c>
      <c r="F22" s="7">
        <v>53501642</v>
      </c>
      <c r="G22" s="14">
        <v>0</v>
      </c>
      <c r="H22" s="7" t="s">
        <v>15</v>
      </c>
      <c r="I22" s="7" t="s">
        <v>15</v>
      </c>
      <c r="J22" s="8" t="s">
        <v>15</v>
      </c>
      <c r="K22" s="26">
        <f>G22/Sheet2!$B$7</f>
        <v>0</v>
      </c>
      <c r="L22" s="5" t="s">
        <v>15</v>
      </c>
      <c r="M22" s="5" t="s">
        <v>15</v>
      </c>
      <c r="N22" s="14">
        <v>0</v>
      </c>
      <c r="O22" s="11">
        <f>F22</f>
        <v>53501642</v>
      </c>
      <c r="P22" s="5" t="s">
        <v>15</v>
      </c>
    </row>
    <row r="23" spans="1:16" x14ac:dyDescent="0.2">
      <c r="A23" s="5">
        <v>16</v>
      </c>
      <c r="B23" s="13" t="s">
        <v>42</v>
      </c>
      <c r="C23" s="5"/>
      <c r="D23" s="6" t="s">
        <v>15</v>
      </c>
      <c r="E23" s="18">
        <v>44938</v>
      </c>
      <c r="F23" s="7">
        <v>23954210</v>
      </c>
      <c r="G23" s="7"/>
      <c r="H23" s="7" t="s">
        <v>15</v>
      </c>
      <c r="I23" s="7" t="s">
        <v>15</v>
      </c>
      <c r="J23" s="8" t="s">
        <v>15</v>
      </c>
      <c r="K23" s="26">
        <f>G23/Sheet2!$B$7</f>
        <v>0</v>
      </c>
      <c r="L23" s="5" t="s">
        <v>15</v>
      </c>
      <c r="M23" s="5" t="s">
        <v>15</v>
      </c>
      <c r="N23" s="14">
        <v>0</v>
      </c>
      <c r="O23" s="11">
        <f>F23</f>
        <v>23954210</v>
      </c>
      <c r="P23" s="5" t="s">
        <v>15</v>
      </c>
    </row>
    <row r="24" spans="1:16" ht="30" x14ac:dyDescent="0.2">
      <c r="A24" s="5">
        <v>17</v>
      </c>
      <c r="B24" s="13" t="s">
        <v>43</v>
      </c>
      <c r="C24" s="5"/>
      <c r="D24" s="6" t="s">
        <v>15</v>
      </c>
      <c r="E24" s="18">
        <v>45279</v>
      </c>
      <c r="F24" s="7">
        <v>402999717</v>
      </c>
      <c r="G24" s="7">
        <v>402999717</v>
      </c>
      <c r="H24" s="7" t="s">
        <v>15</v>
      </c>
      <c r="I24" s="7" t="s">
        <v>15</v>
      </c>
      <c r="J24" s="8" t="s">
        <v>15</v>
      </c>
      <c r="K24" s="26">
        <f>G24/Sheet2!$B$7</f>
        <v>1.7318775685476528E-2</v>
      </c>
      <c r="L24" s="5" t="s">
        <v>15</v>
      </c>
      <c r="M24" s="5" t="s">
        <v>15</v>
      </c>
      <c r="N24" s="14">
        <v>0</v>
      </c>
      <c r="O24" s="14">
        <v>0</v>
      </c>
      <c r="P24" s="5" t="s">
        <v>15</v>
      </c>
    </row>
    <row r="25" spans="1:16" ht="30" x14ac:dyDescent="0.2">
      <c r="A25" s="5">
        <v>18</v>
      </c>
      <c r="B25" s="13" t="s">
        <v>44</v>
      </c>
      <c r="C25" s="5" t="s">
        <v>25</v>
      </c>
      <c r="D25" s="6" t="s">
        <v>15</v>
      </c>
      <c r="E25" s="18">
        <v>45226</v>
      </c>
      <c r="F25" s="7">
        <v>11408731</v>
      </c>
      <c r="G25" s="14">
        <v>0</v>
      </c>
      <c r="H25" s="7" t="s">
        <v>15</v>
      </c>
      <c r="I25" s="7" t="s">
        <v>15</v>
      </c>
      <c r="J25" s="8" t="s">
        <v>15</v>
      </c>
      <c r="K25" s="26">
        <f>G25/Sheet2!$B$7</f>
        <v>0</v>
      </c>
      <c r="L25" s="5" t="s">
        <v>15</v>
      </c>
      <c r="M25" s="5" t="s">
        <v>15</v>
      </c>
      <c r="N25" s="7">
        <v>11408731</v>
      </c>
      <c r="O25" s="14">
        <v>0</v>
      </c>
      <c r="P25" s="5" t="s">
        <v>15</v>
      </c>
    </row>
    <row r="26" spans="1:16" x14ac:dyDescent="0.2">
      <c r="A26" s="5">
        <v>19</v>
      </c>
      <c r="B26" s="13" t="s">
        <v>45</v>
      </c>
      <c r="C26" s="5" t="s">
        <v>25</v>
      </c>
      <c r="D26" s="6" t="s">
        <v>15</v>
      </c>
      <c r="E26" s="18" t="s">
        <v>15</v>
      </c>
      <c r="F26" s="7">
        <v>990092508</v>
      </c>
      <c r="G26" s="14">
        <v>0</v>
      </c>
      <c r="H26" s="7" t="s">
        <v>15</v>
      </c>
      <c r="I26" s="7" t="s">
        <v>15</v>
      </c>
      <c r="J26" s="8" t="s">
        <v>15</v>
      </c>
      <c r="K26" s="26">
        <f>G26/Sheet2!$B$7</f>
        <v>0</v>
      </c>
      <c r="L26" s="5" t="s">
        <v>15</v>
      </c>
      <c r="M26" s="5" t="s">
        <v>15</v>
      </c>
      <c r="N26" s="7">
        <v>990092508</v>
      </c>
      <c r="O26" s="14">
        <v>0</v>
      </c>
      <c r="P26" s="5" t="s">
        <v>15</v>
      </c>
    </row>
    <row r="27" spans="1:16" ht="30" x14ac:dyDescent="0.2">
      <c r="A27" s="5">
        <v>20</v>
      </c>
      <c r="B27" s="13" t="s">
        <v>44</v>
      </c>
      <c r="C27" s="5" t="s">
        <v>25</v>
      </c>
      <c r="D27" s="6" t="s">
        <v>15</v>
      </c>
      <c r="E27" s="18">
        <v>45279</v>
      </c>
      <c r="F27" s="7">
        <v>4118520900</v>
      </c>
      <c r="G27" s="7"/>
      <c r="H27" s="7" t="s">
        <v>15</v>
      </c>
      <c r="I27" s="7" t="s">
        <v>15</v>
      </c>
      <c r="J27" s="8" t="s">
        <v>15</v>
      </c>
      <c r="K27" s="26">
        <f>G27/Sheet2!$B$7</f>
        <v>0</v>
      </c>
      <c r="L27" s="5" t="s">
        <v>15</v>
      </c>
      <c r="M27" s="5" t="s">
        <v>15</v>
      </c>
      <c r="N27" s="7">
        <v>4118520900</v>
      </c>
      <c r="O27" s="14">
        <v>0</v>
      </c>
      <c r="P27" s="5" t="s">
        <v>15</v>
      </c>
    </row>
    <row r="28" spans="1:16" x14ac:dyDescent="0.2">
      <c r="F28" s="20">
        <f>SUM(F8:F27)</f>
        <v>12957840015</v>
      </c>
      <c r="G28" s="20">
        <f>SUM(G8:G27)</f>
        <v>1073589232</v>
      </c>
      <c r="N28" s="20">
        <f>SUM(N8:N27)</f>
        <v>5628483412</v>
      </c>
      <c r="O28" s="20">
        <f>SUM(O8:O27)</f>
        <v>6255767371</v>
      </c>
    </row>
  </sheetData>
  <mergeCells count="13">
    <mergeCell ref="F1:G1"/>
    <mergeCell ref="C4:K4"/>
    <mergeCell ref="N5:O5"/>
    <mergeCell ref="A6:A7"/>
    <mergeCell ref="P6:P7"/>
    <mergeCell ref="L6:L7"/>
    <mergeCell ref="M6:M7"/>
    <mergeCell ref="N6:N7"/>
    <mergeCell ref="O6:O7"/>
    <mergeCell ref="B6:D6"/>
    <mergeCell ref="E6:F6"/>
    <mergeCell ref="G6:K6"/>
    <mergeCell ref="J2:N2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E075F-7FA6-D349-9315-F8762699C90E}">
  <dimension ref="A1:B7"/>
  <sheetViews>
    <sheetView workbookViewId="0">
      <selection activeCell="F23" sqref="F23"/>
    </sheetView>
  </sheetViews>
  <sheetFormatPr baseColWidth="10" defaultRowHeight="15" x14ac:dyDescent="0.2"/>
  <cols>
    <col min="2" max="2" width="17.5" style="27" bestFit="1" customWidth="1"/>
  </cols>
  <sheetData>
    <row r="1" spans="1:2" x14ac:dyDescent="0.2">
      <c r="B1" s="27" t="s">
        <v>56</v>
      </c>
    </row>
    <row r="2" spans="1:2" x14ac:dyDescent="0.2">
      <c r="A2" t="s">
        <v>48</v>
      </c>
      <c r="B2" s="27">
        <f>[1]Sheet1!$E$31</f>
        <v>20383697278</v>
      </c>
    </row>
    <row r="3" spans="1:2" x14ac:dyDescent="0.2">
      <c r="A3" t="s">
        <v>49</v>
      </c>
      <c r="B3" s="27">
        <f>[2]Sheet1!$E$12</f>
        <v>726295776</v>
      </c>
    </row>
    <row r="4" spans="1:2" x14ac:dyDescent="0.2">
      <c r="A4" t="s">
        <v>50</v>
      </c>
      <c r="B4" s="27">
        <f>[3]Sheet1!$E$523</f>
        <v>998731203</v>
      </c>
    </row>
    <row r="5" spans="1:2" x14ac:dyDescent="0.2">
      <c r="A5" t="s">
        <v>51</v>
      </c>
      <c r="B5" s="27">
        <f>Sheet1!G28</f>
        <v>1073589232</v>
      </c>
    </row>
    <row r="6" spans="1:2" x14ac:dyDescent="0.2">
      <c r="A6" t="s">
        <v>52</v>
      </c>
      <c r="B6" s="27">
        <f>[4]Sheet1!$F$1104</f>
        <v>87213429</v>
      </c>
    </row>
    <row r="7" spans="1:2" x14ac:dyDescent="0.2">
      <c r="B7" s="28">
        <f>SUM(B2:B6)</f>
        <v>23269526918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Hp</dc:creator>
  <cp:lastModifiedBy>Divya Jain</cp:lastModifiedBy>
  <dcterms:created xsi:type="dcterms:W3CDTF">2022-08-01T09:47:01Z</dcterms:created>
  <dcterms:modified xsi:type="dcterms:W3CDTF">2024-05-13T07:44:34Z</dcterms:modified>
</cp:coreProperties>
</file>